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<sst xmlns="http://schemas.openxmlformats.org/spreadsheetml/2006/main" count="133" uniqueCount="57">
  <si>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</si>
  <si>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</si>
  <si>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</si>
  <si>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</si>
  <si>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</si>
  <si>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</si>
  <si>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</si>
  <si>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</si>
  <si>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</si>
  <si>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</si>
  <si>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</si>
  <si>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</si>
  <si>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</si>
  <si>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</si>
  <si>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</si>
  <si>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</si>
  <si>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</si>
  <si>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</si>
  <si>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</si>
  <si>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</si>
  <si>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</si>
  <si>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</si>
  <si>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</si>
  <si>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</si>
  <si>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</si>
  <si>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</si>
  <si>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</si>
  <si>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</si>
  <si>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</si>
  <si>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</si>
  <si>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</si>
  <si>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</si>
  <si>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</si>
  <si>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</si>
  <si>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</si>
  <si>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</si>
  <si>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</si>
  <si>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</si>
  <si>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</si>
  <si>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</si>
  <si>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</si>
  <si>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</si>
  <si>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</si>
  <si>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</si>
  <si>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</si>
  <si>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 xml:space="preserve">                          пос. Мелехово улица Комарова  дом № 6</t>
  </si>
  <si>
    <t xml:space="preserve">                          пос. Мелехово улица Комарова дом № 6</t>
  </si>
  <si>
    <t>счетчик ВСКМ 25</t>
  </si>
  <si>
    <t>шт</t>
  </si>
  <si>
    <t>фильтр ДУ 25 лат.</t>
  </si>
  <si>
    <t>муфта комб. НР 32х1 РР</t>
  </si>
  <si>
    <t>муфта комб. РР 32х1 ВР</t>
  </si>
  <si>
    <t>муфта комб. 32х1 РР</t>
  </si>
  <si>
    <t>кран шаров Ду 25 рычаг</t>
  </si>
  <si>
    <t>муфта комб. НР 32х1 под ключ</t>
  </si>
  <si>
    <t>муфта соединит. 32</t>
  </si>
  <si>
    <t>Общая площадь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</si>
</sst>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workbookViewId="0" topLeftCell="A10">
      <selection activeCell="I51" sqref="I5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25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  <c r="H17" s="70" t="s">
        <v>28</v>
      </c>
      <c r="I17" s="71"/>
    </row>
    <row r="18" spans="2:9" ht="54" customHeight="1" thickBot="1">
      <c r="B18" s="69"/>
      <c r="C18" s="69"/>
      <c r="D18" s="69"/>
      <c r="E18" s="69"/>
      <c r="F18" s="69"/>
      <c r="G18" s="69"/>
      <c r="H18" s="3" t="s">
        <v>29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23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24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8007</v>
      </c>
      <c r="H29" s="53"/>
      <c r="I29" s="44"/>
    </row>
    <row r="30" spans="2:9" ht="12.75">
      <c r="B30" s="5"/>
      <c r="C30" s="11" t="s">
        <v>26</v>
      </c>
      <c r="D30" s="19"/>
      <c r="E30" s="27"/>
      <c r="F30" s="38"/>
      <c r="G30" s="34">
        <f>H30</f>
        <v>2475.42</v>
      </c>
      <c r="H30" s="53">
        <v>2475.42</v>
      </c>
      <c r="I30" s="44"/>
    </row>
    <row r="31" spans="2:9" ht="12.75">
      <c r="B31" s="5"/>
      <c r="C31" s="11" t="s">
        <v>27</v>
      </c>
      <c r="D31" s="19"/>
      <c r="E31" s="27"/>
      <c r="F31" s="38"/>
      <c r="G31" s="34">
        <f>I31</f>
        <v>5531.58</v>
      </c>
      <c r="H31" s="53"/>
      <c r="I31" s="44">
        <v>5531.58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9633.462825</v>
      </c>
      <c r="H34" s="54">
        <f>H20+H23+H25+H27+H29+H30</f>
        <v>3017.574275</v>
      </c>
      <c r="I34" s="45">
        <f>I20+I23+I25+I27+I29+I31</f>
        <v>6615.88855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481.67314125000007</v>
      </c>
      <c r="H36" s="54">
        <f>H34*E36/100</f>
        <v>150.87871374999997</v>
      </c>
      <c r="I36" s="45">
        <f>I34*E36/100</f>
        <v>330.79442750000004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10115.13596625</v>
      </c>
      <c r="H38" s="54">
        <f>H36+H34</f>
        <v>3168.45298875</v>
      </c>
      <c r="I38" s="45">
        <f>I36+I34</f>
        <v>6946.6829775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10115.13596625</v>
      </c>
      <c r="H42" s="56">
        <f>H40+H38</f>
        <v>3168.45298875</v>
      </c>
      <c r="I42" s="47">
        <f>I40+I38</f>
        <v>6946.6829775</v>
      </c>
    </row>
    <row r="43" spans="2:9" ht="12.75">
      <c r="B43" s="8"/>
      <c r="C43" s="15" t="s">
        <v>56</v>
      </c>
      <c r="D43" s="23" t="s">
        <v>34</v>
      </c>
      <c r="E43" s="31">
        <v>564.4</v>
      </c>
      <c r="F43" s="23"/>
      <c r="G43" s="31"/>
      <c r="H43" s="57"/>
      <c r="I43" s="48"/>
    </row>
    <row r="44" spans="2:9" ht="13.5" thickBot="1">
      <c r="B44" s="9"/>
      <c r="C44" s="16" t="s">
        <v>43</v>
      </c>
      <c r="D44" s="24"/>
      <c r="E44" s="32"/>
      <c r="F44" s="24"/>
      <c r="G44" s="36">
        <f>G42/E43</f>
        <v>17.92192765104536</v>
      </c>
      <c r="H44" s="58">
        <f>H42/E43</f>
        <v>5.613842999202693</v>
      </c>
      <c r="I44" s="49">
        <f>I42/E43</f>
        <v>12.308084651842664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10">
      <selection activeCell="C46" sqref="C4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40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229.97</v>
      </c>
    </row>
    <row r="21" spans="2:7" ht="12.75">
      <c r="B21" s="5"/>
      <c r="C21" s="11" t="s">
        <v>31</v>
      </c>
      <c r="D21" s="19"/>
      <c r="E21" s="27"/>
      <c r="F21" s="38"/>
      <c r="G21" s="19">
        <v>110.19</v>
      </c>
    </row>
    <row r="22" spans="2:7" ht="12.75">
      <c r="B22" s="5"/>
      <c r="C22" s="11" t="s">
        <v>32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33</v>
      </c>
      <c r="D29" s="20"/>
      <c r="E29" s="28"/>
      <c r="F29" s="37"/>
      <c r="G29" s="59">
        <f>G30+G31+G32+G33</f>
        <v>2475.4000000000005</v>
      </c>
    </row>
    <row r="30" spans="2:7" ht="12.75">
      <c r="B30" s="5"/>
      <c r="C30" s="11" t="s">
        <v>47</v>
      </c>
      <c r="D30" s="19" t="s">
        <v>48</v>
      </c>
      <c r="E30" s="27">
        <v>1</v>
      </c>
      <c r="F30" s="38">
        <v>2219.02</v>
      </c>
      <c r="G30" s="63">
        <f>E30*F30</f>
        <v>2219.02</v>
      </c>
    </row>
    <row r="31" spans="2:7" ht="12.75">
      <c r="B31" s="5"/>
      <c r="C31" s="11" t="s">
        <v>49</v>
      </c>
      <c r="D31" s="19" t="s">
        <v>48</v>
      </c>
      <c r="E31" s="27">
        <v>1</v>
      </c>
      <c r="F31" s="38">
        <v>161.8</v>
      </c>
      <c r="G31" s="63">
        <f>E31*F31</f>
        <v>161.8</v>
      </c>
    </row>
    <row r="32" spans="2:7" ht="12.75">
      <c r="B32" s="5"/>
      <c r="C32" s="11" t="s">
        <v>50</v>
      </c>
      <c r="D32" s="19" t="s">
        <v>48</v>
      </c>
      <c r="E32" s="27">
        <v>1</v>
      </c>
      <c r="F32" s="38">
        <v>51.26</v>
      </c>
      <c r="G32" s="63">
        <f>E32*F32</f>
        <v>51.26</v>
      </c>
    </row>
    <row r="33" spans="2:7" ht="12.75">
      <c r="B33" s="5"/>
      <c r="C33" s="11" t="s">
        <v>51</v>
      </c>
      <c r="D33" s="19" t="s">
        <v>48</v>
      </c>
      <c r="E33" s="27">
        <v>1</v>
      </c>
      <c r="F33" s="38">
        <v>43.32</v>
      </c>
      <c r="G33" s="63">
        <f>E33*F33</f>
        <v>43.32</v>
      </c>
    </row>
    <row r="34" spans="2:7" ht="12.75">
      <c r="B34" s="5"/>
      <c r="C34" s="11"/>
      <c r="D34" s="19"/>
      <c r="E34" s="27"/>
      <c r="F34" s="38"/>
      <c r="G34" s="63"/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10" t="s">
        <v>14</v>
      </c>
      <c r="D36" s="20" t="s">
        <v>9</v>
      </c>
      <c r="E36" s="26"/>
      <c r="F36" s="37"/>
      <c r="G36" s="59">
        <f>G20+G23+G25+G27+G29</f>
        <v>3017.5542750000004</v>
      </c>
    </row>
    <row r="37" spans="2:7" ht="12.75">
      <c r="B37" s="5"/>
      <c r="C37" s="10"/>
      <c r="D37" s="20"/>
      <c r="E37" s="26"/>
      <c r="F37" s="37"/>
      <c r="G37" s="20"/>
    </row>
    <row r="38" spans="2:7" ht="12.75">
      <c r="B38" s="5">
        <v>6</v>
      </c>
      <c r="C38" s="10" t="s">
        <v>15</v>
      </c>
      <c r="D38" s="20" t="s">
        <v>11</v>
      </c>
      <c r="E38" s="64">
        <v>5</v>
      </c>
      <c r="F38" s="37"/>
      <c r="G38" s="59">
        <f>G36*E38/100</f>
        <v>150.87771375000003</v>
      </c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 t="s">
        <v>16</v>
      </c>
      <c r="D40" s="20" t="s">
        <v>9</v>
      </c>
      <c r="E40" s="26"/>
      <c r="F40" s="37"/>
      <c r="G40" s="59">
        <f>G38+G36</f>
        <v>3168.4319887500005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/>
      <c r="D42" s="20"/>
      <c r="E42" s="26"/>
      <c r="F42" s="37"/>
      <c r="G42" s="59"/>
    </row>
    <row r="43" spans="2:7" ht="13.5" thickBot="1">
      <c r="B43" s="6"/>
      <c r="C43" s="13"/>
      <c r="D43" s="21"/>
      <c r="E43" s="29"/>
      <c r="F43" s="39"/>
      <c r="G43" s="21"/>
    </row>
    <row r="44" spans="2:7" ht="13.5" thickBot="1">
      <c r="B44" s="7"/>
      <c r="C44" s="14" t="s">
        <v>21</v>
      </c>
      <c r="D44" s="22" t="s">
        <v>9</v>
      </c>
      <c r="E44" s="30"/>
      <c r="F44" s="40"/>
      <c r="G44" s="60">
        <f>G42+G40</f>
        <v>3168.4319887500005</v>
      </c>
    </row>
    <row r="45" spans="2:7" ht="12.75">
      <c r="B45" s="8"/>
      <c r="C45" s="15" t="s">
        <v>56</v>
      </c>
      <c r="D45" s="23" t="s">
        <v>34</v>
      </c>
      <c r="E45" s="31">
        <v>564.4</v>
      </c>
      <c r="F45" s="23"/>
      <c r="G45" s="62"/>
    </row>
    <row r="46" spans="2:7" ht="13.5" thickBot="1">
      <c r="B46" s="9"/>
      <c r="C46" s="16" t="s">
        <v>35</v>
      </c>
      <c r="D46" s="24"/>
      <c r="E46" s="32"/>
      <c r="F46" s="24"/>
      <c r="G46" s="61">
        <f>G44/E45</f>
        <v>5.613805791548549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 topLeftCell="A13">
      <selection activeCell="C51" sqref="C5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36</v>
      </c>
      <c r="F4" s="1"/>
      <c r="G4" s="1"/>
    </row>
    <row r="5" spans="5:7" ht="12.75">
      <c r="E5" s="1"/>
      <c r="F5" s="1" t="s">
        <v>42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41</v>
      </c>
      <c r="C12" s="1"/>
      <c r="D12" s="1"/>
      <c r="E12" s="1"/>
      <c r="F12" s="1"/>
    </row>
    <row r="13" spans="2:7" ht="12.75">
      <c r="B13" s="1"/>
      <c r="C13" s="1" t="s">
        <v>37</v>
      </c>
      <c r="D13" s="1"/>
      <c r="E13" s="1"/>
      <c r="F13" s="1"/>
      <c r="G13" s="2"/>
    </row>
    <row r="14" spans="2:7" ht="12.75">
      <c r="B14" s="1"/>
      <c r="C14" s="1" t="s">
        <v>46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38</v>
      </c>
      <c r="D21" s="19"/>
      <c r="E21" s="27"/>
      <c r="F21" s="38"/>
      <c r="G21" s="19">
        <v>220.39</v>
      </c>
    </row>
    <row r="22" spans="2:7" ht="12.75">
      <c r="B22" s="5"/>
      <c r="C22" s="11" t="s">
        <v>39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44</v>
      </c>
      <c r="D29" s="20"/>
      <c r="E29" s="28"/>
      <c r="F29" s="37"/>
      <c r="G29" s="59">
        <f>G30+G31+G32+G33+G34+G35</f>
        <v>5531.58</v>
      </c>
    </row>
    <row r="30" spans="2:7" ht="12.75">
      <c r="B30" s="5"/>
      <c r="C30" s="11" t="s">
        <v>47</v>
      </c>
      <c r="D30" s="19" t="s">
        <v>48</v>
      </c>
      <c r="E30" s="27">
        <v>2</v>
      </c>
      <c r="F30" s="38">
        <v>2222.27</v>
      </c>
      <c r="G30" s="63">
        <f aca="true" t="shared" si="0" ref="G30:G35">E30*F30</f>
        <v>4444.54</v>
      </c>
    </row>
    <row r="31" spans="2:7" ht="12.75">
      <c r="B31" s="5"/>
      <c r="C31" s="11" t="s">
        <v>49</v>
      </c>
      <c r="D31" s="19" t="s">
        <v>48</v>
      </c>
      <c r="E31" s="27">
        <v>2</v>
      </c>
      <c r="F31" s="38">
        <v>162.04</v>
      </c>
      <c r="G31" s="63">
        <f t="shared" si="0"/>
        <v>324.08</v>
      </c>
    </row>
    <row r="32" spans="2:7" ht="12.75">
      <c r="B32" s="5"/>
      <c r="C32" s="11" t="s">
        <v>52</v>
      </c>
      <c r="D32" s="19" t="s">
        <v>48</v>
      </c>
      <c r="E32" s="27">
        <v>2</v>
      </c>
      <c r="F32" s="38">
        <v>100</v>
      </c>
      <c r="G32" s="63">
        <f t="shared" si="0"/>
        <v>200</v>
      </c>
    </row>
    <row r="33" spans="2:7" ht="12.75">
      <c r="B33" s="5"/>
      <c r="C33" s="11" t="s">
        <v>53</v>
      </c>
      <c r="D33" s="19" t="s">
        <v>48</v>
      </c>
      <c r="E33" s="27">
        <v>2</v>
      </c>
      <c r="F33" s="38">
        <v>176.04</v>
      </c>
      <c r="G33" s="63">
        <f t="shared" si="0"/>
        <v>352.08</v>
      </c>
    </row>
    <row r="34" spans="2:7" ht="12.75">
      <c r="B34" s="5"/>
      <c r="C34" s="11" t="s">
        <v>54</v>
      </c>
      <c r="D34" s="19" t="s">
        <v>48</v>
      </c>
      <c r="E34" s="27">
        <v>2</v>
      </c>
      <c r="F34" s="38">
        <v>95</v>
      </c>
      <c r="G34" s="63">
        <f t="shared" si="0"/>
        <v>190</v>
      </c>
    </row>
    <row r="35" spans="2:7" ht="12.75">
      <c r="B35" s="5"/>
      <c r="C35" s="11" t="s">
        <v>55</v>
      </c>
      <c r="D35" s="19" t="s">
        <v>48</v>
      </c>
      <c r="E35" s="27">
        <v>3</v>
      </c>
      <c r="F35" s="38">
        <v>6.96</v>
      </c>
      <c r="G35" s="63">
        <f t="shared" si="0"/>
        <v>20.88</v>
      </c>
    </row>
    <row r="36" spans="2:7" ht="12.75">
      <c r="B36" s="5"/>
      <c r="C36" s="11"/>
      <c r="D36" s="19"/>
      <c r="E36" s="27"/>
      <c r="F36" s="38"/>
      <c r="G36" s="63"/>
    </row>
    <row r="37" spans="2:7" ht="12.75">
      <c r="B37" s="5"/>
      <c r="C37" s="11"/>
      <c r="D37" s="19"/>
      <c r="E37" s="27"/>
      <c r="F37" s="38"/>
      <c r="G37" s="63"/>
    </row>
    <row r="38" spans="2:7" ht="12.75">
      <c r="B38" s="5"/>
      <c r="C38" s="11"/>
      <c r="D38" s="19"/>
      <c r="E38" s="27"/>
      <c r="F38" s="38"/>
      <c r="G38" s="63"/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6615.88855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330.79442750000004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6946.6829775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0">
        <f>G47+G45</f>
        <v>6946.6829775</v>
      </c>
    </row>
    <row r="50" spans="2:7" ht="12.75">
      <c r="B50" s="8"/>
      <c r="C50" s="15" t="s">
        <v>56</v>
      </c>
      <c r="D50" s="23" t="s">
        <v>34</v>
      </c>
      <c r="E50" s="31">
        <v>564.4</v>
      </c>
      <c r="F50" s="23"/>
      <c r="G50" s="62"/>
    </row>
    <row r="51" spans="2:7" ht="13.5" thickBot="1">
      <c r="B51" s="9"/>
      <c r="C51" s="16" t="s">
        <v>35</v>
      </c>
      <c r="D51" s="24"/>
      <c r="E51" s="32"/>
      <c r="F51" s="24"/>
      <c r="G51" s="61">
        <f>G49/E50</f>
        <v>12.308084651842664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2013-06-24T10:09:22Z</cp:lastPrinted>
  <dcterms:modified xsi:type="dcterms:W3CDTF">2013-06-24T10:09:49Z</dcterms:modified>
  <cp:category/>
  <cp:version/>
  <cp:contentType/>
  <cp:contentStatus/>
</cp:coreProperties>
</file>